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Instrucciones" sheetId="1" r:id="rId4"/>
    <sheet name="Rutina" sheetId="2" r:id="rId5"/>
    <sheet name="Progresión" sheetId="3" r:id="rId6"/>
  </sheets>
</workbook>
</file>

<file path=xl/sharedStrings.xml><?xml version="1.0" encoding="utf-8"?>
<sst xmlns="http://schemas.openxmlformats.org/spreadsheetml/2006/main" uniqueCount="91">
  <si>
    <t>PHAT</t>
  </si>
  <si>
    <t>INSTRUCCIONES:</t>
  </si>
  <si>
    <t>1. Modifica solo las celdas naranjas introduciendo tus 1RM</t>
  </si>
  <si>
    <t>2. Los ejercicios a realizar en los levantamientos de potencia del</t>
  </si>
  <si>
    <t>día de hipertrofia irán en función del ejercicio realizado el dia de fuerza</t>
  </si>
  <si>
    <t>3. La progresión será semanal, con una duración de 6 semanas.</t>
  </si>
  <si>
    <t>Día 1: Torso Pesado</t>
  </si>
  <si>
    <t>Día 2: Pierna Pesado</t>
  </si>
  <si>
    <t>A. Press Banca *Progresión*</t>
  </si>
  <si>
    <t>A. Sentadilla *Progresión*</t>
  </si>
  <si>
    <t>B. Domindas *Progresión*</t>
  </si>
  <si>
    <t>B. Peso Muerto *Progresión*</t>
  </si>
  <si>
    <t>C. Pess Militar *Progresión*</t>
  </si>
  <si>
    <t>C. Sentadilla Hack 2x6-10</t>
  </si>
  <si>
    <t>D. Remo c/b *Progresión*</t>
  </si>
  <si>
    <t>D. Extensión de cuadriceps 2x6-10</t>
  </si>
  <si>
    <t>E. Dips *Progresión*</t>
  </si>
  <si>
    <t>E. Curl Femoral 2x6-10</t>
  </si>
  <si>
    <t>F. Rack chins 2x6-10</t>
  </si>
  <si>
    <t>F. Elevacion de talones piernas rectas 3x6-10</t>
  </si>
  <si>
    <t>G. Curl con barra z 3x6-10</t>
  </si>
  <si>
    <t>G. Elevación de talones piernas flexionadas 2x6-10</t>
  </si>
  <si>
    <t>H. Press frances 3x6-10</t>
  </si>
  <si>
    <t>Día 3: Espalda-Hombros hipertrofia</t>
  </si>
  <si>
    <t>Día 4: Piernas Hipertrofia</t>
  </si>
  <si>
    <t>Día 5: Pecho-Brazos hipertrofia</t>
  </si>
  <si>
    <t>A. Torso explosivo *Progresión*</t>
  </si>
  <si>
    <t>A. Sentadilla explosiva *Progresión*</t>
  </si>
  <si>
    <t>A. Press Banca explosivo *Progresión*</t>
  </si>
  <si>
    <t>B. Rack chins 3x8-12</t>
  </si>
  <si>
    <t>B. Sentadilla Hack 3x8-12</t>
  </si>
  <si>
    <t>B. Press Banca inclinado 3x8-12</t>
  </si>
  <si>
    <t>C. Remo en polea 3x8-12</t>
  </si>
  <si>
    <t>C. Prensa 2x12-15</t>
  </si>
  <si>
    <t>C. Press Pecho en maquina 3x12-15</t>
  </si>
  <si>
    <t>D. Remo c/m 2x12-15</t>
  </si>
  <si>
    <t>D. Extensión de cuadriceps 3x15-20</t>
  </si>
  <si>
    <t>D. Aperturas en polea 2x15-20</t>
  </si>
  <si>
    <t>E. Jalón al pecho 2x15-20</t>
  </si>
  <si>
    <t>E. Peso Muerto Rumano 3x8-12</t>
  </si>
  <si>
    <t>E. Curl con barra 3x8-12</t>
  </si>
  <si>
    <t>F. Press sentado c/m 3x8-12</t>
  </si>
  <si>
    <t>F. Curl femoral tumbado 2x12-15</t>
  </si>
  <si>
    <t>F. Curl con mancuernas 2x12-15</t>
  </si>
  <si>
    <t>G. Remo al mentón: 2x12-15</t>
  </si>
  <si>
    <t>G. Curl femoral sentado 2x15-20</t>
  </si>
  <si>
    <t>G. Curl araña en banco inclinado 2x15-20</t>
  </si>
  <si>
    <t>H. Eleaciones laterales c/m 3x12-20</t>
  </si>
  <si>
    <t>H. Gemelos burro 4x10-15</t>
  </si>
  <si>
    <t>H. Press Francés de pie 3x8-12</t>
  </si>
  <si>
    <t>G. Elevación de talones piernas flexionadas 3x15-20</t>
  </si>
  <si>
    <t>I. Extensión de triceps en polea 2x12-15</t>
  </si>
  <si>
    <t>J. Patada trasera en polea 2x15-20</t>
  </si>
  <si>
    <t>ACLARACIONES:</t>
  </si>
  <si>
    <t>Los días de fuerza sigue la progresión establecida en todos los ejercicios</t>
  </si>
  <si>
    <t>El día de espalda-hombros hipertrofia intercala entre remo, dominadas y press militar, haz uno cada semana.</t>
  </si>
  <si>
    <t>Recuerda que puedes modificar los ejercicios de la rutina hasta adaptarla a tus preferencias.</t>
  </si>
  <si>
    <t>Press Banca</t>
  </si>
  <si>
    <t>Press Militar</t>
  </si>
  <si>
    <t>Sentadilla</t>
  </si>
  <si>
    <t>Peso Muerto</t>
  </si>
  <si>
    <t>Remo</t>
  </si>
  <si>
    <t>Dips</t>
  </si>
  <si>
    <t>Dominadas</t>
  </si>
  <si>
    <t>Introduce tu 1RM</t>
  </si>
  <si>
    <t>5RM estimado</t>
  </si>
  <si>
    <t>3RM estimado</t>
  </si>
  <si>
    <t>Semana 1 Fuerza:</t>
  </si>
  <si>
    <t>3x5x80kg</t>
  </si>
  <si>
    <t>Semana 1 Hipertrofia:</t>
  </si>
  <si>
    <t>6x3x63kg</t>
  </si>
  <si>
    <t>Semana 2 Fuerza:</t>
  </si>
  <si>
    <t>3x5x82,5kg</t>
  </si>
  <si>
    <t>Semana 2 Hipertrofia:</t>
  </si>
  <si>
    <t>6x3x64,8kg</t>
  </si>
  <si>
    <t>Semana 3 Fuerza:</t>
  </si>
  <si>
    <t>3x5x85kg</t>
  </si>
  <si>
    <t>Semana 3 Hipertrofia:</t>
  </si>
  <si>
    <t>6x3x66,6kg</t>
  </si>
  <si>
    <t>Semana 4 Fuerza:</t>
  </si>
  <si>
    <t>3x3x85kg</t>
  </si>
  <si>
    <t>Semana 4 Hipertrofia:</t>
  </si>
  <si>
    <t>6x3x68,4kg</t>
  </si>
  <si>
    <t>Semana 5 Fuerza:</t>
  </si>
  <si>
    <t>3x3x87,5kg</t>
  </si>
  <si>
    <t>Semana 5 Hipertrofia:</t>
  </si>
  <si>
    <t>6x3x70,2kg</t>
  </si>
  <si>
    <t>Semana 6 Fuerza:</t>
  </si>
  <si>
    <t>3x3x90kg</t>
  </si>
  <si>
    <t>Semana 6 Hipertrofia:</t>
  </si>
  <si>
    <t>6x3x72kg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</si>
</sst>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sz val="12"/>
      <color indexed="8"/>
      <name val="Verdana"/>
    </font>
    <font>
      <sz val="12"/>
      <color indexed="8"/>
      <name val="Helvetica"/>
    </font>
    <font>
      <sz val="12"/>
      <color indexed="8"/>
      <name val="Verdana"/>
    </font>
    <font>
      <sz val="15"/>
      <color indexed="8"/>
      <name val="Verdana"/>
    </font>
    <font>
      <sz val="36"/>
      <color indexed="10"/>
      <name val="Verdana"/>
    </font>
    <font>
      <sz val="12"/>
      <color indexed="10"/>
      <name val="Verdana"/>
    </font>
    <font>
      <sz val="12"/>
      <color indexed="8"/>
      <name val="Verdana Bold"/>
    </font>
    <font>
      <sz val="11"/>
      <color indexed="8"/>
      <name val="Verdana"/>
    </font>
    <font>
      <b val="1"/>
      <sz val="10"/>
      <color indexed="8"/>
      <name val="Helvetica"/>
    </font>
    <font>
      <u val="single"/>
      <sz val="12"/>
      <color indexed="16"/>
      <name val="Verdana"/>
    </font>
    <font>
      <sz val="10"/>
      <color indexed="8"/>
      <name val="Verdana"/>
    </font>
    <font>
      <sz val="10"/>
      <color indexed="8"/>
      <name val="Helvetica"/>
    </font>
    <font>
      <sz val="10"/>
      <color indexed="8"/>
      <name val="Verdana Bold"/>
    </font>
  </fonts>
  <fills count="10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42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8"/>
      </right>
      <top style="medium">
        <color indexed="17"/>
      </top>
      <bottom style="medium">
        <color indexed="8"/>
      </bottom>
      <diagonal/>
    </border>
    <border>
      <left style="thin">
        <color indexed="8"/>
      </left>
      <right style="medium">
        <color indexed="17"/>
      </right>
      <top style="thin">
        <color indexed="8"/>
      </top>
      <bottom style="thin">
        <color indexed="8"/>
      </bottom>
      <diagonal/>
    </border>
    <border>
      <left style="medium">
        <color indexed="17"/>
      </left>
      <right style="medium">
        <color indexed="17"/>
      </right>
      <top style="thin">
        <color indexed="8"/>
      </top>
      <bottom style="thin">
        <color indexed="8"/>
      </bottom>
      <diagonal/>
    </border>
    <border>
      <left style="medium">
        <color indexed="17"/>
      </left>
      <right style="thin">
        <color indexed="8"/>
      </right>
      <top style="medium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7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7"/>
      </left>
      <right style="medium">
        <color indexed="17"/>
      </right>
      <top style="thin">
        <color indexed="8"/>
      </top>
      <bottom style="medium">
        <color indexed="17"/>
      </bottom>
      <diagonal/>
    </border>
    <border>
      <left style="medium">
        <color indexed="17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6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  <xf numFmtId="0" fontId="4" fillId="2" borderId="2" applyNumberFormat="1" applyFont="1" applyFill="1" applyBorder="1" applyAlignment="1" applyProtection="0">
      <alignment horizontal="center" vertical="top" wrapText="1"/>
    </xf>
    <xf numFmtId="1" fontId="5" fillId="2" borderId="3" applyNumberFormat="1" applyFont="1" applyFill="1" applyBorder="1" applyAlignment="1" applyProtection="0">
      <alignment horizontal="center" vertical="top" wrapText="1"/>
    </xf>
    <xf numFmtId="1" fontId="5" fillId="2" borderId="4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1" fontId="5" fillId="2" borderId="6" applyNumberFormat="1" applyFont="1" applyFill="1" applyBorder="1" applyAlignment="1" applyProtection="0">
      <alignment horizontal="center" vertical="top" wrapText="1"/>
    </xf>
    <xf numFmtId="1" fontId="5" fillId="2" borderId="1" applyNumberFormat="1" applyFont="1" applyFill="1" applyBorder="1" applyAlignment="1" applyProtection="0">
      <alignment horizontal="center" vertical="top" wrapText="1"/>
    </xf>
    <xf numFmtId="1" fontId="5" fillId="2" borderId="7" applyNumberFormat="1" applyFont="1" applyFill="1" applyBorder="1" applyAlignment="1" applyProtection="0">
      <alignment horizontal="center" vertical="top" wrapText="1"/>
    </xf>
    <xf numFmtId="1" fontId="5" fillId="2" borderId="8" applyNumberFormat="1" applyFont="1" applyFill="1" applyBorder="1" applyAlignment="1" applyProtection="0">
      <alignment horizontal="center" vertical="top" wrapText="1"/>
    </xf>
    <xf numFmtId="1" fontId="5" fillId="2" borderId="9" applyNumberFormat="1" applyFont="1" applyFill="1" applyBorder="1" applyAlignment="1" applyProtection="0">
      <alignment horizontal="center" vertical="top" wrapText="1"/>
    </xf>
    <xf numFmtId="0" fontId="2" borderId="6" applyNumberFormat="0" applyFont="1" applyFill="0" applyBorder="1" applyAlignment="1" applyProtection="0">
      <alignment vertical="top" wrapText="1"/>
    </xf>
    <xf numFmtId="0" fontId="2" borderId="3" applyNumberFormat="0" applyFont="1" applyFill="0" applyBorder="1" applyAlignment="1" applyProtection="0">
      <alignment vertical="top" wrapText="1"/>
    </xf>
    <xf numFmtId="0" fontId="2" borderId="8" applyNumberFormat="0" applyFont="1" applyFill="0" applyBorder="1" applyAlignment="1" applyProtection="0">
      <alignment vertical="top" wrapText="1"/>
    </xf>
    <xf numFmtId="0" fontId="2" fillId="3" borderId="10" applyNumberFormat="1" applyFont="1" applyFill="1" applyBorder="1" applyAlignment="1" applyProtection="0">
      <alignment horizontal="center" vertical="top" wrapText="1"/>
    </xf>
    <xf numFmtId="1" fontId="2" fillId="3" borderId="11" applyNumberFormat="1" applyFont="1" applyFill="1" applyBorder="1" applyAlignment="1" applyProtection="0">
      <alignment horizontal="center" vertical="top" wrapText="1"/>
    </xf>
    <xf numFmtId="1" fontId="2" fillId="3" borderId="12" applyNumberFormat="1" applyFont="1" applyFill="1" applyBorder="1" applyAlignment="1" applyProtection="0">
      <alignment horizontal="center" vertical="top" wrapText="1"/>
    </xf>
    <xf numFmtId="0" fontId="2" borderId="5" applyNumberFormat="0" applyFont="1" applyFill="0" applyBorder="1" applyAlignment="1" applyProtection="0">
      <alignment vertical="top" wrapText="1"/>
    </xf>
    <xf numFmtId="0" fontId="2" borderId="3" applyNumberFormat="1" applyFont="1" applyFill="0" applyBorder="1" applyAlignment="1" applyProtection="0">
      <alignment horizontal="left" vertical="top" wrapText="1"/>
    </xf>
    <xf numFmtId="1" fontId="2" borderId="3" applyNumberFormat="1" applyFont="1" applyFill="0" applyBorder="1" applyAlignment="1" applyProtection="0">
      <alignment horizontal="left" vertical="top" wrapText="1"/>
    </xf>
    <xf numFmtId="0" fontId="2" borderId="6" applyNumberFormat="1" applyFont="1" applyFill="0" applyBorder="1" applyAlignment="1" applyProtection="0">
      <alignment horizontal="left" vertical="top" wrapText="1"/>
    </xf>
    <xf numFmtId="1" fontId="2" borderId="6" applyNumberFormat="1" applyFont="1" applyFill="0" applyBorder="1" applyAlignment="1" applyProtection="0">
      <alignment horizontal="left" vertical="top" wrapText="1"/>
    </xf>
    <xf numFmtId="0" fontId="2" applyNumberFormat="1" applyFont="1" applyFill="0" applyBorder="0" applyAlignment="1" applyProtection="0">
      <alignment vertical="top" wrapText="1"/>
    </xf>
    <xf numFmtId="0" fontId="6" fillId="4" borderId="10" applyNumberFormat="1" applyFont="1" applyFill="1" applyBorder="1" applyAlignment="1" applyProtection="0">
      <alignment horizontal="left" vertical="top" wrapText="1"/>
    </xf>
    <xf numFmtId="1" fontId="6" fillId="4" borderId="12" applyNumberFormat="1" applyFont="1" applyFill="1" applyBorder="1" applyAlignment="1" applyProtection="0">
      <alignment horizontal="left" vertical="top" wrapText="1"/>
    </xf>
    <xf numFmtId="0" fontId="2" borderId="13" applyNumberFormat="0" applyFont="1" applyFill="0" applyBorder="1" applyAlignment="1" applyProtection="0">
      <alignment vertical="top" wrapText="1"/>
    </xf>
    <xf numFmtId="0" fontId="7" borderId="3" applyNumberFormat="1" applyFont="1" applyFill="0" applyBorder="1" applyAlignment="1" applyProtection="0">
      <alignment horizontal="left" vertical="top" wrapText="1"/>
    </xf>
    <xf numFmtId="1" fontId="7" borderId="3" applyNumberFormat="1" applyFont="1" applyFill="0" applyBorder="1" applyAlignment="1" applyProtection="0">
      <alignment horizontal="left" vertical="top" wrapText="1"/>
    </xf>
    <xf numFmtId="0" fontId="7" borderId="6" applyNumberFormat="1" applyFont="1" applyFill="0" applyBorder="1" applyAlignment="1" applyProtection="0">
      <alignment horizontal="left" vertical="top" wrapText="1"/>
    </xf>
    <xf numFmtId="1" fontId="7" borderId="6" applyNumberFormat="1" applyFont="1" applyFill="0" applyBorder="1" applyAlignment="1" applyProtection="0">
      <alignment horizontal="left" vertical="top" wrapText="1"/>
    </xf>
    <xf numFmtId="1" fontId="7" borderId="6" applyNumberFormat="1" applyFont="1" applyFill="0" applyBorder="1" applyAlignment="1" applyProtection="0">
      <alignment vertical="top" wrapText="1"/>
    </xf>
    <xf numFmtId="1" fontId="7" borderId="6" applyNumberFormat="1" applyFont="1" applyFill="0" applyBorder="1" applyAlignment="1" applyProtection="0">
      <alignment horizontal="center" vertical="top" wrapText="1"/>
    </xf>
    <xf numFmtId="1" fontId="2" borderId="5" applyNumberFormat="1" applyFont="1" applyFill="0" applyBorder="1" applyAlignment="1" applyProtection="0">
      <alignment vertical="top" wrapText="1"/>
    </xf>
    <xf numFmtId="0" fontId="7" borderId="6" applyNumberFormat="1" applyFont="1" applyFill="0" applyBorder="1" applyAlignment="1" applyProtection="0">
      <alignment horizontal="center" vertical="top" wrapText="1"/>
    </xf>
    <xf numFmtId="0" fontId="6" fillId="5" borderId="10" applyNumberFormat="1" applyFont="1" applyFill="1" applyBorder="1" applyAlignment="1" applyProtection="0">
      <alignment horizontal="left" vertical="top" wrapText="1"/>
    </xf>
    <xf numFmtId="1" fontId="6" fillId="5" borderId="12" applyNumberFormat="1" applyFont="1" applyFill="1" applyBorder="1" applyAlignment="1" applyProtection="0">
      <alignment horizontal="left" vertical="top" wrapText="1"/>
    </xf>
    <xf numFmtId="0" fontId="2" applyNumberFormat="1" applyFont="1" applyFill="0" applyBorder="0" applyAlignment="1" applyProtection="0">
      <alignment vertical="top" wrapText="1"/>
    </xf>
    <xf numFmtId="0" fontId="1" borderId="14" applyNumberFormat="1" applyFont="1" applyFill="0" applyBorder="1" applyAlignment="1" applyProtection="0">
      <alignment horizontal="center" vertical="bottom"/>
    </xf>
    <xf numFmtId="1" fontId="2" borderId="15" applyNumberFormat="1" applyFont="1" applyFill="0" applyBorder="1" applyAlignment="1" applyProtection="0">
      <alignment vertical="top" wrapText="1"/>
    </xf>
    <xf numFmtId="1" fontId="2" borderId="16" applyNumberFormat="1" applyFont="1" applyFill="0" applyBorder="1" applyAlignment="1" applyProtection="0">
      <alignment vertical="top" wrapText="1"/>
    </xf>
    <xf numFmtId="1" fontId="8" fillId="6" borderId="17" applyNumberFormat="1" applyFont="1" applyFill="1" applyBorder="1" applyAlignment="1" applyProtection="0">
      <alignment vertical="top" wrapText="1"/>
    </xf>
    <xf numFmtId="1" fontId="8" fillId="7" borderId="17" applyNumberFormat="1" applyFont="1" applyFill="1" applyBorder="1" applyAlignment="1" applyProtection="0">
      <alignment vertical="top" wrapText="1"/>
    </xf>
    <xf numFmtId="1" fontId="9" fillId="5" borderId="18" applyNumberFormat="1" applyFont="1" applyFill="1" applyBorder="1" applyAlignment="1" applyProtection="0">
      <alignment horizontal="center" vertical="center" wrapText="1"/>
    </xf>
    <xf numFmtId="1" fontId="9" fillId="5" borderId="19" applyNumberFormat="1" applyFont="1" applyFill="1" applyBorder="1" applyAlignment="1" applyProtection="0">
      <alignment horizontal="center" vertical="center" wrapText="1"/>
    </xf>
    <xf numFmtId="1" fontId="9" fillId="5" borderId="20" applyNumberFormat="1" applyFont="1" applyFill="1" applyBorder="1" applyAlignment="1" applyProtection="0">
      <alignment horizontal="center" vertical="center" wrapText="1"/>
    </xf>
    <xf numFmtId="1" fontId="8" fillId="7" borderId="21" applyNumberFormat="1" applyFont="1" applyFill="1" applyBorder="1" applyAlignment="1" applyProtection="0">
      <alignment vertical="top" wrapText="1"/>
    </xf>
    <xf numFmtId="1" fontId="9" fillId="5" borderId="22" applyNumberFormat="1" applyFont="1" applyFill="1" applyBorder="1" applyAlignment="1" applyProtection="0">
      <alignment horizontal="center" vertical="center" wrapText="1"/>
    </xf>
    <xf numFmtId="1" fontId="9" fillId="5" borderId="23" applyNumberFormat="1" applyFont="1" applyFill="1" applyBorder="1" applyAlignment="1" applyProtection="0">
      <alignment horizontal="center" vertical="center" wrapText="1"/>
    </xf>
    <xf numFmtId="1" fontId="9" fillId="5" borderId="24" applyNumberFormat="1" applyFont="1" applyFill="1" applyBorder="1" applyAlignment="1" applyProtection="0">
      <alignment horizontal="center" vertical="center" wrapText="1"/>
    </xf>
    <xf numFmtId="1" fontId="9" fillId="5" borderId="25" applyNumberFormat="1" applyFont="1" applyFill="1" applyBorder="1" applyAlignment="1" applyProtection="0">
      <alignment horizontal="center" vertical="center" wrapText="1"/>
    </xf>
    <xf numFmtId="1" fontId="10" borderId="17" applyNumberFormat="1" applyFont="1" applyFill="0" applyBorder="1" applyAlignment="1" applyProtection="0">
      <alignment vertical="top" wrapText="1"/>
    </xf>
    <xf numFmtId="1" fontId="11" borderId="17" applyNumberFormat="1" applyFont="1" applyFill="0" applyBorder="1" applyAlignment="1" applyProtection="0">
      <alignment vertical="top" wrapText="1"/>
    </xf>
    <xf numFmtId="1" fontId="11" borderId="26" applyNumberFormat="1" applyFont="1" applyFill="0" applyBorder="1" applyAlignment="1" applyProtection="0">
      <alignment vertical="top" wrapText="1"/>
    </xf>
    <xf numFmtId="1" fontId="10" fillId="8" borderId="17" applyNumberFormat="1" applyFont="1" applyFill="1" applyBorder="1" applyAlignment="1" applyProtection="0">
      <alignment vertical="top" wrapText="1"/>
    </xf>
    <xf numFmtId="0" fontId="12" fillId="8" borderId="27" applyNumberFormat="1" applyFont="1" applyFill="1" applyBorder="1" applyAlignment="1" applyProtection="0">
      <alignment vertical="top" wrapText="1"/>
    </xf>
    <xf numFmtId="0" fontId="12" fillId="8" borderId="28" applyNumberFormat="1" applyFont="1" applyFill="1" applyBorder="1" applyAlignment="1" applyProtection="0">
      <alignment vertical="top" wrapText="1"/>
    </xf>
    <xf numFmtId="0" fontId="12" fillId="8" borderId="29" applyNumberFormat="1" applyFont="1" applyFill="1" applyBorder="1" applyAlignment="1" applyProtection="0">
      <alignment vertical="top" wrapText="1"/>
    </xf>
    <xf numFmtId="1" fontId="8" fillId="7" borderId="30" applyNumberFormat="1" applyFont="1" applyFill="1" applyBorder="1" applyAlignment="1" applyProtection="0">
      <alignment vertical="top" wrapText="1"/>
    </xf>
    <xf numFmtId="0" fontId="12" fillId="8" borderId="31" applyNumberFormat="1" applyFont="1" applyFill="1" applyBorder="1" applyAlignment="1" applyProtection="0">
      <alignment vertical="top" wrapText="1"/>
    </xf>
    <xf numFmtId="0" fontId="10" fillId="9" borderId="32" applyNumberFormat="1" applyFont="1" applyFill="1" applyBorder="1" applyAlignment="1" applyProtection="0">
      <alignment vertical="top" wrapText="1"/>
    </xf>
    <xf numFmtId="0" fontId="10" fillId="9" borderId="33" applyNumberFormat="1" applyFont="1" applyFill="1" applyBorder="1" applyAlignment="1" applyProtection="0">
      <alignment vertical="top" wrapText="1"/>
    </xf>
    <xf numFmtId="0" fontId="10" fillId="9" borderId="34" applyNumberFormat="1" applyFont="1" applyFill="1" applyBorder="1" applyAlignment="1" applyProtection="0">
      <alignment vertical="top" wrapText="1"/>
    </xf>
    <xf numFmtId="0" fontId="10" borderId="35" applyNumberFormat="1" applyFont="1" applyFill="0" applyBorder="1" applyAlignment="1" applyProtection="0">
      <alignment vertical="top" wrapText="1"/>
    </xf>
    <xf numFmtId="0" fontId="10" borderId="17" applyNumberFormat="1" applyFont="1" applyFill="0" applyBorder="1" applyAlignment="1" applyProtection="0">
      <alignment vertical="top" wrapText="1"/>
    </xf>
    <xf numFmtId="0" fontId="10" borderId="36" applyNumberFormat="1" applyFont="1" applyFill="0" applyBorder="1" applyAlignment="1" applyProtection="0">
      <alignment vertical="top" wrapText="1"/>
    </xf>
    <xf numFmtId="0" fontId="12" fillId="8" borderId="37" applyNumberFormat="1" applyFont="1" applyFill="1" applyBorder="1" applyAlignment="1" applyProtection="0">
      <alignment vertical="top" wrapText="1"/>
    </xf>
    <xf numFmtId="0" fontId="10" borderId="38" applyNumberFormat="1" applyFont="1" applyFill="0" applyBorder="1" applyAlignment="1" applyProtection="0">
      <alignment vertical="top" wrapText="1"/>
    </xf>
    <xf numFmtId="0" fontId="10" borderId="26" applyNumberFormat="1" applyFont="1" applyFill="0" applyBorder="1" applyAlignment="1" applyProtection="0">
      <alignment vertical="top" wrapText="1"/>
    </xf>
    <xf numFmtId="0" fontId="10" borderId="39" applyNumberFormat="1" applyFont="1" applyFill="0" applyBorder="1" applyAlignment="1" applyProtection="0">
      <alignment vertical="top" wrapText="1"/>
    </xf>
    <xf numFmtId="0" fontId="10" borderId="40" applyNumberFormat="1" applyFont="1" applyFill="0" applyBorder="1" applyAlignment="1" applyProtection="0">
      <alignment vertical="top" wrapText="1"/>
    </xf>
    <xf numFmtId="1" fontId="10" borderId="33" applyNumberFormat="1" applyFont="1" applyFill="0" applyBorder="1" applyAlignment="1" applyProtection="0">
      <alignment vertical="top" wrapText="1"/>
    </xf>
    <xf numFmtId="1" fontId="10" borderId="41" applyNumberFormat="1" applyFont="1" applyFill="0" applyBorder="1" applyAlignment="1" applyProtection="0">
      <alignment vertical="top" wrapText="1"/>
    </xf>
    <xf numFmtId="1" fontId="11" borderId="41" applyNumberFormat="1" applyFont="1" applyFill="0" applyBorder="1" applyAlignment="1" applyProtection="0">
      <alignment vertical="top" wrapText="1"/>
    </xf>
    <xf numFmtId="0" fontId="12" borderId="17" applyNumberFormat="1" applyFont="1" applyFill="0" applyBorder="1" applyAlignment="1" applyProtection="0">
      <alignment vertical="top" wrapText="1"/>
    </xf>
    <xf numFmtId="0" fontId="11" borderId="1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c000"/>
      <rgbColor rgb="ff92d050"/>
      <rgbColor rgb="ffffff00"/>
      <rgbColor rgb="ffbdc0bf"/>
      <rgbColor rgb="ffdbdbdb"/>
      <rgbColor rgb="ff0000ff"/>
      <rgbColor rgb="ff515151"/>
      <rgbColor rgb="ffd8d8d8"/>
      <rgbColor rgb="ffffc07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</xdr:col>
      <xdr:colOff>752475</xdr:colOff>
      <xdr:row>0</xdr:row>
      <xdr:rowOff>171450</xdr:rowOff>
    </xdr:from>
    <xdr:to>
      <xdr:col>5</xdr:col>
      <xdr:colOff>429183</xdr:colOff>
      <xdr:row>10</xdr:row>
      <xdr:rowOff>107950</xdr:rowOff>
    </xdr:to>
    <xdr:pic>
      <xdr:nvPicPr>
        <xdr:cNvPr id="2" name="image2.png"/>
        <xdr:cNvPicPr/>
      </xdr:nvPicPr>
      <xdr:blipFill>
        <a:blip r:embed="rId1">
          <a:extLst/>
        </a:blip>
        <a:stretch>
          <a:fillRect/>
        </a:stretch>
      </xdr:blipFill>
      <xdr:spPr>
        <a:xfrm>
          <a:off x="1831975" y="171450"/>
          <a:ext cx="3994709" cy="2476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9524</xdr:colOff>
      <xdr:row>29</xdr:row>
      <xdr:rowOff>327025</xdr:rowOff>
    </xdr:from>
    <xdr:to>
      <xdr:col>2</xdr:col>
      <xdr:colOff>1057274</xdr:colOff>
      <xdr:row>37</xdr:row>
      <xdr:rowOff>98425</xdr:rowOff>
    </xdr:to>
    <xdr:pic>
      <xdr:nvPicPr>
        <xdr:cNvPr id="4" name="image2.png"/>
        <xdr:cNvPicPr/>
      </xdr:nvPicPr>
      <xdr:blipFill>
        <a:blip r:embed="rId1">
          <a:extLst/>
        </a:blip>
        <a:stretch>
          <a:fillRect/>
        </a:stretch>
      </xdr:blipFill>
      <xdr:spPr>
        <a:xfrm>
          <a:off x="9524" y="6810375"/>
          <a:ext cx="3359151" cy="171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3</xdr:col>
      <xdr:colOff>76200</xdr:colOff>
      <xdr:row>0</xdr:row>
      <xdr:rowOff>142877</xdr:rowOff>
    </xdr:from>
    <xdr:to>
      <xdr:col>5</xdr:col>
      <xdr:colOff>800100</xdr:colOff>
      <xdr:row>5</xdr:row>
      <xdr:rowOff>342900</xdr:rowOff>
    </xdr:to>
    <xdr:pic>
      <xdr:nvPicPr>
        <xdr:cNvPr id="6" name="image2.png"/>
        <xdr:cNvPicPr/>
      </xdr:nvPicPr>
      <xdr:blipFill>
        <a:blip r:embed="rId1">
          <a:extLst/>
        </a:blip>
        <a:stretch>
          <a:fillRect/>
        </a:stretch>
      </xdr:blipFill>
      <xdr:spPr>
        <a:xfrm>
          <a:off x="3594100" y="142877"/>
          <a:ext cx="2552700" cy="14243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21"/>
  <sheetViews>
    <sheetView workbookViewId="0" showGridLines="0" defaultGridColor="1"/>
  </sheetViews>
  <sheetFormatPr defaultColWidth="10.625" defaultRowHeight="15" customHeight="1" outlineLevelRow="0" outlineLevelCol="0"/>
  <cols>
    <col min="1" max="1" width="10.625" style="1" customWidth="1"/>
    <col min="2" max="2" width="10.625" style="1" customWidth="1"/>
    <col min="3" max="3" width="10.625" style="1" customWidth="1"/>
    <col min="4" max="4" width="10.625" style="1" customWidth="1"/>
    <col min="5" max="5" width="10.625" style="1" customWidth="1"/>
    <col min="6" max="6" width="10.625" style="1" customWidth="1"/>
    <col min="7" max="256" width="10.625" style="1" customWidth="1"/>
  </cols>
  <sheetData>
    <row r="1" ht="20" customHeight="1">
      <c r="A1" s="2"/>
      <c r="B1" t="s" s="3">
        <v>0</v>
      </c>
      <c r="C1" s="4"/>
      <c r="D1" s="4"/>
      <c r="E1" s="4"/>
      <c r="F1" s="5"/>
    </row>
    <row r="2" ht="20" customHeight="1">
      <c r="A2" s="2"/>
      <c r="B2" s="6"/>
      <c r="C2" s="7"/>
      <c r="D2" s="7"/>
      <c r="E2" s="7"/>
      <c r="F2" s="8"/>
    </row>
    <row r="3" ht="20" customHeight="1">
      <c r="A3" s="2"/>
      <c r="B3" s="9"/>
      <c r="C3" s="10"/>
      <c r="D3" s="10"/>
      <c r="E3" s="10"/>
      <c r="F3" s="11"/>
    </row>
    <row r="4" ht="20" customHeight="1">
      <c r="A4" s="12"/>
      <c r="B4" s="13"/>
      <c r="C4" s="13"/>
      <c r="D4" s="13"/>
      <c r="E4" s="13"/>
      <c r="F4" s="13"/>
    </row>
    <row r="5" ht="20" customHeight="1">
      <c r="A5" s="12"/>
      <c r="B5" s="12"/>
      <c r="C5" s="12"/>
      <c r="D5" s="12"/>
      <c r="E5" s="12"/>
      <c r="F5" s="12"/>
    </row>
    <row r="6" ht="20" customHeight="1">
      <c r="A6" s="12"/>
      <c r="B6" s="12"/>
      <c r="C6" s="12"/>
      <c r="D6" s="12"/>
      <c r="E6" s="12"/>
      <c r="F6" s="12"/>
    </row>
    <row r="7" ht="20" customHeight="1">
      <c r="A7" s="12"/>
      <c r="B7" s="12"/>
      <c r="C7" s="12"/>
      <c r="D7" s="12"/>
      <c r="E7" s="12"/>
      <c r="F7" s="12"/>
    </row>
    <row r="8" ht="20" customHeight="1">
      <c r="A8" s="12"/>
      <c r="B8" s="12"/>
      <c r="C8" s="12"/>
      <c r="D8" s="12"/>
      <c r="E8" s="12"/>
      <c r="F8" s="12"/>
    </row>
    <row r="9" ht="20" customHeight="1">
      <c r="A9" s="12"/>
      <c r="B9" s="12"/>
      <c r="C9" s="12"/>
      <c r="D9" s="12"/>
      <c r="E9" s="12"/>
      <c r="F9" s="12"/>
    </row>
    <row r="10" ht="20" customHeight="1">
      <c r="A10" s="12"/>
      <c r="B10" s="12"/>
      <c r="C10" s="12"/>
      <c r="D10" s="12"/>
      <c r="E10" s="12"/>
      <c r="F10" s="12"/>
    </row>
    <row r="11" ht="20" customHeight="1">
      <c r="A11" s="12"/>
      <c r="B11" s="12"/>
      <c r="C11" s="12"/>
      <c r="D11" s="12"/>
      <c r="E11" s="12"/>
      <c r="F11" s="12"/>
    </row>
    <row r="12" ht="20" customHeight="1">
      <c r="A12" s="12"/>
      <c r="B12" s="12"/>
      <c r="C12" s="12"/>
      <c r="D12" s="12"/>
      <c r="E12" s="12"/>
      <c r="F12" s="12"/>
    </row>
    <row r="13" ht="20" customHeight="1">
      <c r="A13" s="12"/>
      <c r="B13" s="12"/>
      <c r="C13" s="12"/>
      <c r="D13" s="12"/>
      <c r="E13" s="12"/>
      <c r="F13" s="12"/>
    </row>
    <row r="14" ht="20" customHeight="1">
      <c r="A14" s="12"/>
      <c r="B14" s="12"/>
      <c r="C14" s="12"/>
      <c r="D14" s="12"/>
      <c r="E14" s="12"/>
      <c r="F14" s="12"/>
    </row>
    <row r="15" ht="20" customHeight="1">
      <c r="A15" s="14"/>
      <c r="B15" s="14"/>
      <c r="C15" s="14"/>
      <c r="D15" s="14"/>
      <c r="E15" s="14"/>
      <c r="F15" s="12"/>
    </row>
    <row r="16" ht="20" customHeight="1">
      <c r="A16" t="s" s="15">
        <v>1</v>
      </c>
      <c r="B16" s="16"/>
      <c r="C16" s="16"/>
      <c r="D16" s="16"/>
      <c r="E16" s="17"/>
      <c r="F16" s="18"/>
    </row>
    <row r="17" ht="20" customHeight="1">
      <c r="A17" t="s" s="19">
        <v>2</v>
      </c>
      <c r="B17" s="20"/>
      <c r="C17" s="20"/>
      <c r="D17" s="20"/>
      <c r="E17" s="20"/>
      <c r="F17" s="12"/>
    </row>
    <row r="18" ht="15" customHeight="1">
      <c r="A18" t="s" s="21">
        <v>3</v>
      </c>
      <c r="B18" s="22"/>
      <c r="C18" s="22"/>
      <c r="D18" s="22"/>
      <c r="E18" s="22"/>
      <c r="F18" s="12"/>
    </row>
    <row r="19" ht="15" customHeight="1">
      <c r="A19" t="s" s="21">
        <v>4</v>
      </c>
      <c r="B19" s="22"/>
      <c r="C19" s="22"/>
      <c r="D19" s="22"/>
      <c r="E19" s="22"/>
      <c r="F19" s="22"/>
    </row>
    <row r="20" ht="20" customHeight="1">
      <c r="A20" t="s" s="21">
        <v>5</v>
      </c>
      <c r="B20" s="22"/>
      <c r="C20" s="22"/>
      <c r="D20" s="22"/>
      <c r="E20" s="22"/>
      <c r="F20" s="12"/>
    </row>
    <row r="21" ht="17.25" customHeight="1">
      <c r="A21" s="22"/>
      <c r="B21" s="22"/>
      <c r="C21" s="22"/>
      <c r="D21" s="22"/>
      <c r="E21" s="22"/>
      <c r="F21" s="12"/>
    </row>
  </sheetData>
  <mergeCells count="7">
    <mergeCell ref="A19:F19"/>
    <mergeCell ref="A18:E18"/>
    <mergeCell ref="A17:E17"/>
    <mergeCell ref="A16:E16"/>
    <mergeCell ref="B1:F3"/>
    <mergeCell ref="A21:E21"/>
    <mergeCell ref="A20:E20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I31"/>
  <sheetViews>
    <sheetView workbookViewId="0" showGridLines="0" defaultGridColor="1"/>
  </sheetViews>
  <sheetFormatPr defaultColWidth="10.625" defaultRowHeight="15" customHeight="1" outlineLevelRow="0" outlineLevelCol="0"/>
  <cols>
    <col min="1" max="1" width="10.625" style="23" customWidth="1"/>
    <col min="2" max="2" width="12.125" style="23" customWidth="1"/>
    <col min="3" max="3" width="10.625" style="23" customWidth="1"/>
    <col min="4" max="4" width="10.625" style="23" customWidth="1"/>
    <col min="5" max="5" width="14.875" style="23" customWidth="1"/>
    <col min="6" max="6" width="10.375" style="23" customWidth="1"/>
    <col min="7" max="7" width="10.625" style="23" customWidth="1"/>
    <col min="8" max="8" width="10.625" style="23" customWidth="1"/>
    <col min="9" max="9" width="10.625" style="23" customWidth="1"/>
    <col min="10" max="256" width="10.625" style="23" customWidth="1"/>
  </cols>
  <sheetData>
    <row r="1" ht="20" customHeight="1">
      <c r="A1" s="14"/>
      <c r="B1" s="14"/>
      <c r="C1" s="12"/>
      <c r="D1" s="14"/>
      <c r="E1" s="14"/>
      <c r="F1" s="12"/>
      <c r="G1" s="12"/>
      <c r="H1" s="12"/>
      <c r="I1" s="12"/>
    </row>
    <row r="2" ht="23.25" customHeight="1">
      <c r="A2" t="s" s="24">
        <v>6</v>
      </c>
      <c r="B2" s="25"/>
      <c r="C2" s="26"/>
      <c r="D2" t="s" s="24">
        <v>7</v>
      </c>
      <c r="E2" s="25"/>
      <c r="F2" s="18"/>
      <c r="G2" s="12"/>
      <c r="H2" s="12"/>
      <c r="I2" s="12"/>
    </row>
    <row r="3" ht="15.75" customHeight="1">
      <c r="A3" t="s" s="27">
        <v>8</v>
      </c>
      <c r="B3" s="28"/>
      <c r="C3" s="12"/>
      <c r="D3" t="s" s="27">
        <v>9</v>
      </c>
      <c r="E3" s="28"/>
      <c r="F3" s="12"/>
      <c r="G3" s="12"/>
      <c r="H3" s="12"/>
      <c r="I3" s="12"/>
    </row>
    <row r="4" ht="15" customHeight="1">
      <c r="A4" t="s" s="29">
        <v>10</v>
      </c>
      <c r="B4" s="30"/>
      <c r="C4" s="12"/>
      <c r="D4" t="s" s="29">
        <v>11</v>
      </c>
      <c r="E4" s="30"/>
      <c r="F4" s="12"/>
      <c r="G4" s="12"/>
      <c r="H4" s="12"/>
      <c r="I4" s="12"/>
    </row>
    <row r="5" ht="15" customHeight="1">
      <c r="A5" t="s" s="29">
        <v>12</v>
      </c>
      <c r="B5" s="30"/>
      <c r="C5" s="12"/>
      <c r="D5" t="s" s="29">
        <v>13</v>
      </c>
      <c r="E5" s="30"/>
      <c r="F5" s="12"/>
      <c r="G5" s="12"/>
      <c r="H5" s="12"/>
      <c r="I5" s="12"/>
    </row>
    <row r="6" ht="15" customHeight="1">
      <c r="A6" t="s" s="29">
        <v>14</v>
      </c>
      <c r="B6" s="30"/>
      <c r="C6" s="12"/>
      <c r="D6" t="s" s="29">
        <v>15</v>
      </c>
      <c r="E6" s="30"/>
      <c r="F6" s="30"/>
      <c r="G6" s="12"/>
      <c r="H6" s="12"/>
      <c r="I6" s="12"/>
    </row>
    <row r="7" ht="15" customHeight="1">
      <c r="A7" t="s" s="29">
        <v>16</v>
      </c>
      <c r="B7" s="30"/>
      <c r="C7" s="31"/>
      <c r="D7" t="s" s="29">
        <v>17</v>
      </c>
      <c r="E7" s="30"/>
      <c r="F7" s="12"/>
      <c r="G7" s="12"/>
      <c r="H7" s="12"/>
      <c r="I7" s="12"/>
    </row>
    <row r="8" ht="15" customHeight="1">
      <c r="A8" t="s" s="29">
        <v>18</v>
      </c>
      <c r="B8" s="30"/>
      <c r="C8" s="31"/>
      <c r="D8" t="s" s="29">
        <v>19</v>
      </c>
      <c r="E8" s="30"/>
      <c r="F8" s="30"/>
      <c r="G8" s="12"/>
      <c r="H8" s="12"/>
      <c r="I8" s="12"/>
    </row>
    <row r="9" ht="15" customHeight="1">
      <c r="A9" t="s" s="29">
        <v>20</v>
      </c>
      <c r="B9" s="30"/>
      <c r="C9" s="12"/>
      <c r="D9" t="s" s="29">
        <v>21</v>
      </c>
      <c r="E9" s="30"/>
      <c r="F9" s="30"/>
      <c r="G9" s="30"/>
      <c r="H9" s="12"/>
      <c r="I9" s="12"/>
    </row>
    <row r="10" ht="15" customHeight="1">
      <c r="A10" t="s" s="29">
        <v>22</v>
      </c>
      <c r="B10" s="30"/>
      <c r="C10" s="12"/>
      <c r="D10" s="32"/>
      <c r="E10" s="32"/>
      <c r="F10" s="12"/>
      <c r="G10" s="12"/>
      <c r="H10" s="12"/>
      <c r="I10" s="12"/>
    </row>
    <row r="11" ht="20" customHeight="1">
      <c r="A11" s="12"/>
      <c r="B11" s="12"/>
      <c r="C11" s="12"/>
      <c r="D11" s="12"/>
      <c r="E11" s="12"/>
      <c r="F11" s="12"/>
      <c r="G11" s="12"/>
      <c r="H11" s="12"/>
      <c r="I11" s="12"/>
    </row>
    <row r="12" ht="20" customHeight="1">
      <c r="A12" s="12"/>
      <c r="B12" s="12"/>
      <c r="C12" s="12"/>
      <c r="D12" s="12"/>
      <c r="E12" s="12"/>
      <c r="F12" s="12"/>
      <c r="G12" s="12"/>
      <c r="H12" s="12"/>
      <c r="I12" s="12"/>
    </row>
    <row r="13" ht="20" customHeight="1">
      <c r="A13" s="14"/>
      <c r="B13" s="14"/>
      <c r="C13" s="12"/>
      <c r="D13" s="14"/>
      <c r="E13" s="14"/>
      <c r="F13" s="12"/>
      <c r="G13" s="14"/>
      <c r="H13" s="14"/>
      <c r="I13" s="12"/>
    </row>
    <row r="14" ht="33.75" customHeight="1">
      <c r="A14" t="s" s="24">
        <v>23</v>
      </c>
      <c r="B14" s="25"/>
      <c r="C14" s="26"/>
      <c r="D14" t="s" s="24">
        <v>24</v>
      </c>
      <c r="E14" s="25"/>
      <c r="F14" s="26"/>
      <c r="G14" t="s" s="24">
        <v>25</v>
      </c>
      <c r="H14" s="25"/>
      <c r="I14" s="33"/>
    </row>
    <row r="15" ht="15" customHeight="1">
      <c r="A15" t="s" s="27">
        <v>26</v>
      </c>
      <c r="B15" s="28"/>
      <c r="C15" s="30"/>
      <c r="D15" t="s" s="27">
        <v>27</v>
      </c>
      <c r="E15" s="28"/>
      <c r="F15" s="30"/>
      <c r="G15" t="s" s="27">
        <v>28</v>
      </c>
      <c r="H15" s="28"/>
      <c r="I15" s="30"/>
    </row>
    <row r="16" ht="15" customHeight="1">
      <c r="A16" t="s" s="29">
        <v>29</v>
      </c>
      <c r="B16" s="30"/>
      <c r="C16" s="12"/>
      <c r="D16" t="s" s="29">
        <v>30</v>
      </c>
      <c r="E16" s="30"/>
      <c r="F16" s="12"/>
      <c r="G16" t="s" s="29">
        <v>31</v>
      </c>
      <c r="H16" s="30"/>
      <c r="I16" s="30"/>
    </row>
    <row r="17" ht="15" customHeight="1">
      <c r="A17" t="s" s="29">
        <v>32</v>
      </c>
      <c r="B17" s="30"/>
      <c r="C17" s="12"/>
      <c r="D17" t="s" s="29">
        <v>33</v>
      </c>
      <c r="E17" s="30"/>
      <c r="F17" s="12"/>
      <c r="G17" t="s" s="29">
        <v>34</v>
      </c>
      <c r="H17" s="30"/>
      <c r="I17" s="30"/>
    </row>
    <row r="18" ht="15" customHeight="1">
      <c r="A18" t="s" s="29">
        <v>35</v>
      </c>
      <c r="B18" s="30"/>
      <c r="C18" s="12"/>
      <c r="D18" t="s" s="29">
        <v>36</v>
      </c>
      <c r="E18" s="30"/>
      <c r="F18" s="30"/>
      <c r="G18" t="s" s="29">
        <v>37</v>
      </c>
      <c r="H18" s="30"/>
      <c r="I18" s="30"/>
    </row>
    <row r="19" ht="15" customHeight="1">
      <c r="A19" t="s" s="29">
        <v>38</v>
      </c>
      <c r="B19" s="30"/>
      <c r="C19" s="12"/>
      <c r="D19" t="s" s="29">
        <v>39</v>
      </c>
      <c r="E19" s="30"/>
      <c r="F19" s="12"/>
      <c r="G19" t="s" s="29">
        <v>40</v>
      </c>
      <c r="H19" s="30"/>
      <c r="I19" s="12"/>
    </row>
    <row r="20" ht="15" customHeight="1">
      <c r="A20" t="s" s="29">
        <v>41</v>
      </c>
      <c r="B20" s="30"/>
      <c r="C20" s="12"/>
      <c r="D20" t="s" s="29">
        <v>42</v>
      </c>
      <c r="E20" s="30"/>
      <c r="F20" s="12"/>
      <c r="G20" t="s" s="29">
        <v>43</v>
      </c>
      <c r="H20" s="30"/>
      <c r="I20" s="30"/>
    </row>
    <row r="21" ht="15" customHeight="1">
      <c r="A21" t="s" s="34">
        <v>44</v>
      </c>
      <c r="B21" s="32"/>
      <c r="C21" s="12"/>
      <c r="D21" t="s" s="29">
        <v>45</v>
      </c>
      <c r="E21" s="30"/>
      <c r="F21" s="12"/>
      <c r="G21" t="s" s="29">
        <v>46</v>
      </c>
      <c r="H21" s="30"/>
      <c r="I21" s="30"/>
    </row>
    <row r="22" ht="15" customHeight="1">
      <c r="A22" t="s" s="29">
        <v>47</v>
      </c>
      <c r="B22" s="30"/>
      <c r="C22" s="30"/>
      <c r="D22" t="s" s="29">
        <v>48</v>
      </c>
      <c r="E22" s="30"/>
      <c r="F22" s="12"/>
      <c r="G22" t="s" s="29">
        <v>49</v>
      </c>
      <c r="H22" s="30"/>
      <c r="I22" s="30"/>
    </row>
    <row r="23" ht="27.75" customHeight="1">
      <c r="A23" s="12"/>
      <c r="B23" s="12"/>
      <c r="C23" s="12"/>
      <c r="D23" t="s" s="29">
        <v>50</v>
      </c>
      <c r="E23" s="30"/>
      <c r="F23" s="30"/>
      <c r="G23" t="s" s="29">
        <v>51</v>
      </c>
      <c r="H23" s="30"/>
      <c r="I23" s="30"/>
    </row>
    <row r="24" ht="15" customHeight="1">
      <c r="A24" s="12"/>
      <c r="B24" s="12"/>
      <c r="C24" s="12"/>
      <c r="D24" s="12"/>
      <c r="E24" s="12"/>
      <c r="F24" s="12"/>
      <c r="G24" t="s" s="29">
        <v>52</v>
      </c>
      <c r="H24" s="30"/>
      <c r="I24" s="30"/>
    </row>
    <row r="25" ht="20" customHeight="1">
      <c r="A25" s="12"/>
      <c r="B25" s="12"/>
      <c r="C25" s="12"/>
      <c r="D25" s="12"/>
      <c r="E25" s="12"/>
      <c r="F25" s="12"/>
      <c r="G25" s="12"/>
      <c r="H25" s="12"/>
      <c r="I25" s="12"/>
    </row>
    <row r="26" ht="20" customHeight="1">
      <c r="A26" s="14"/>
      <c r="B26" s="14"/>
      <c r="C26" s="12"/>
      <c r="D26" s="12"/>
      <c r="E26" s="12"/>
      <c r="F26" s="12"/>
      <c r="G26" s="12"/>
      <c r="H26" s="12"/>
      <c r="I26" s="12"/>
    </row>
    <row r="27" ht="15" customHeight="1">
      <c r="A27" t="s" s="35">
        <v>53</v>
      </c>
      <c r="B27" s="36"/>
      <c r="C27" s="18"/>
      <c r="D27" s="12"/>
      <c r="E27" s="12"/>
      <c r="F27" s="12"/>
      <c r="G27" s="12"/>
      <c r="H27" s="12"/>
      <c r="I27" s="12"/>
    </row>
    <row r="28" ht="20" customHeight="1">
      <c r="A28" s="13"/>
      <c r="B28" s="13"/>
      <c r="C28" s="12"/>
      <c r="D28" s="12"/>
      <c r="E28" s="12"/>
      <c r="F28" s="12"/>
      <c r="G28" s="12"/>
      <c r="H28" s="12"/>
      <c r="I28" s="12"/>
    </row>
    <row r="29" ht="15" customHeight="1">
      <c r="A29" t="s" s="29">
        <v>54</v>
      </c>
      <c r="B29" s="30"/>
      <c r="C29" s="30"/>
      <c r="D29" s="30"/>
      <c r="E29" s="30"/>
      <c r="F29" s="12"/>
      <c r="G29" s="12"/>
      <c r="H29" s="12"/>
      <c r="I29" s="12"/>
    </row>
    <row r="30" ht="32.25" customHeight="1">
      <c r="A30" t="s" s="29">
        <v>55</v>
      </c>
      <c r="B30" s="30"/>
      <c r="C30" s="30"/>
      <c r="D30" s="30"/>
      <c r="E30" s="30"/>
      <c r="F30" s="12"/>
      <c r="G30" s="12"/>
      <c r="H30" s="12"/>
      <c r="I30" s="12"/>
    </row>
    <row r="31" ht="30.75" customHeight="1">
      <c r="A31" t="s" s="29">
        <v>56</v>
      </c>
      <c r="B31" s="30"/>
      <c r="C31" s="30"/>
      <c r="D31" s="30"/>
      <c r="E31" s="30"/>
      <c r="F31" s="12"/>
      <c r="G31" s="12"/>
      <c r="H31" s="12"/>
      <c r="I31" s="12"/>
    </row>
  </sheetData>
  <mergeCells count="52">
    <mergeCell ref="A29:E29"/>
    <mergeCell ref="A27:B27"/>
    <mergeCell ref="G24:I24"/>
    <mergeCell ref="G23:I23"/>
    <mergeCell ref="G22:I22"/>
    <mergeCell ref="G21:I21"/>
    <mergeCell ref="A31:E31"/>
    <mergeCell ref="A30:E30"/>
    <mergeCell ref="G18:I18"/>
    <mergeCell ref="G17:I17"/>
    <mergeCell ref="G16:I16"/>
    <mergeCell ref="G15:I15"/>
    <mergeCell ref="G19:H19"/>
    <mergeCell ref="D23:F23"/>
    <mergeCell ref="D22:E22"/>
    <mergeCell ref="D21:E21"/>
    <mergeCell ref="D18:F18"/>
    <mergeCell ref="G20:I20"/>
    <mergeCell ref="A15:C15"/>
    <mergeCell ref="A21:B21"/>
    <mergeCell ref="A20:B20"/>
    <mergeCell ref="A19:B19"/>
    <mergeCell ref="A17:B17"/>
    <mergeCell ref="A18:B18"/>
    <mergeCell ref="D15:F15"/>
    <mergeCell ref="D20:E20"/>
    <mergeCell ref="D19:E19"/>
    <mergeCell ref="D17:E17"/>
    <mergeCell ref="D16:E16"/>
    <mergeCell ref="D14:E14"/>
    <mergeCell ref="A22:C22"/>
    <mergeCell ref="G14:H14"/>
    <mergeCell ref="D10:E10"/>
    <mergeCell ref="A6:B6"/>
    <mergeCell ref="A5:B5"/>
    <mergeCell ref="A10:B10"/>
    <mergeCell ref="A9:B9"/>
    <mergeCell ref="A8:B8"/>
    <mergeCell ref="D6:F6"/>
    <mergeCell ref="D7:E7"/>
    <mergeCell ref="D5:E5"/>
    <mergeCell ref="D4:E4"/>
    <mergeCell ref="D3:E3"/>
    <mergeCell ref="D2:E2"/>
    <mergeCell ref="A16:B16"/>
    <mergeCell ref="A14:B14"/>
    <mergeCell ref="D9:G9"/>
    <mergeCell ref="D8:F8"/>
    <mergeCell ref="A7:B7"/>
    <mergeCell ref="A4:B4"/>
    <mergeCell ref="A3:B3"/>
    <mergeCell ref="A2:B2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  <drawing r:id="rId1"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6"/>
  <sheetViews>
    <sheetView workbookViewId="0" showGridLines="0" defaultGridColor="1"/>
  </sheetViews>
  <sheetFormatPr defaultColWidth="9" defaultRowHeight="18" customHeight="1" outlineLevelRow="0" outlineLevelCol="0"/>
  <cols>
    <col min="1" max="1" width="9" style="37" customWidth="1"/>
    <col min="2" max="2" width="16.625" style="37" customWidth="1"/>
    <col min="3" max="3" width="9" style="37" customWidth="1"/>
    <col min="4" max="4" width="9" style="37" customWidth="1"/>
    <col min="5" max="5" width="9" style="37" customWidth="1"/>
    <col min="6" max="6" width="9" style="37" customWidth="1"/>
    <col min="7" max="7" width="9" style="37" customWidth="1"/>
    <col min="8" max="8" width="9" style="37" customWidth="1"/>
    <col min="9" max="9" width="9" style="37" customWidth="1"/>
    <col min="10" max="256" width="9" style="37" customWidth="1"/>
  </cols>
  <sheetData>
    <row r="1" ht="15" customHeight="1">
      <c r="A1" t="s" s="38">
        <v>0</v>
      </c>
      <c r="B1" s="39"/>
      <c r="C1" s="39"/>
      <c r="D1" s="39"/>
      <c r="E1" s="39"/>
      <c r="F1" s="39"/>
      <c r="G1" s="39"/>
      <c r="H1" s="39"/>
      <c r="I1" s="40"/>
    </row>
    <row r="2" ht="20.45" customHeight="1">
      <c r="A2" s="41"/>
      <c r="B2" s="41"/>
      <c r="C2" s="41"/>
      <c r="D2" s="41"/>
      <c r="E2" s="41"/>
      <c r="F2" s="41"/>
      <c r="G2" s="41"/>
      <c r="H2" s="41"/>
      <c r="I2" s="41"/>
    </row>
    <row r="3" ht="20.45" customHeight="1">
      <c r="A3" s="42"/>
      <c r="B3" s="43"/>
      <c r="C3" s="44"/>
      <c r="D3" s="44"/>
      <c r="E3" s="44"/>
      <c r="F3" s="44"/>
      <c r="G3" s="44"/>
      <c r="H3" s="44"/>
      <c r="I3" s="45"/>
    </row>
    <row r="4" ht="20.25" customHeight="1">
      <c r="A4" s="46"/>
      <c r="B4" s="47"/>
      <c r="C4" s="47"/>
      <c r="D4" s="47"/>
      <c r="E4" s="47"/>
      <c r="F4" s="47"/>
      <c r="G4" s="47"/>
      <c r="H4" s="47"/>
      <c r="I4" s="48"/>
    </row>
    <row r="5" ht="20.25" customHeight="1">
      <c r="A5" s="46"/>
      <c r="B5" s="49"/>
      <c r="C5" s="49"/>
      <c r="D5" s="49"/>
      <c r="E5" s="49"/>
      <c r="F5" s="49"/>
      <c r="G5" s="49"/>
      <c r="H5" s="49"/>
      <c r="I5" s="50"/>
    </row>
    <row r="6" ht="27.95" customHeight="1">
      <c r="A6" s="42"/>
      <c r="B6" s="51"/>
      <c r="C6" s="51"/>
      <c r="D6" s="51"/>
      <c r="E6" s="52"/>
      <c r="F6" s="52"/>
      <c r="G6" s="52"/>
      <c r="H6" s="52"/>
      <c r="I6" s="52"/>
    </row>
    <row r="7" ht="21.2" customHeight="1">
      <c r="A7" s="42"/>
      <c r="B7" s="52"/>
      <c r="C7" s="53"/>
      <c r="D7" s="53"/>
      <c r="E7" s="53"/>
      <c r="F7" s="53"/>
      <c r="G7" s="53"/>
      <c r="H7" s="53"/>
      <c r="I7" s="53"/>
    </row>
    <row r="8" ht="26.25" customHeight="1">
      <c r="A8" s="42"/>
      <c r="B8" s="54"/>
      <c r="C8" t="s" s="55">
        <v>57</v>
      </c>
      <c r="D8" t="s" s="56">
        <v>58</v>
      </c>
      <c r="E8" t="s" s="56">
        <v>59</v>
      </c>
      <c r="F8" t="s" s="56">
        <v>60</v>
      </c>
      <c r="G8" t="s" s="56">
        <v>61</v>
      </c>
      <c r="H8" t="s" s="56">
        <v>62</v>
      </c>
      <c r="I8" t="s" s="57">
        <v>63</v>
      </c>
    </row>
    <row r="9" ht="21.2" customHeight="1">
      <c r="A9" s="58"/>
      <c r="B9" t="s" s="59">
        <v>64</v>
      </c>
      <c r="C9" s="60">
        <v>100</v>
      </c>
      <c r="D9" s="61">
        <v>100</v>
      </c>
      <c r="E9" s="61">
        <v>100</v>
      </c>
      <c r="F9" s="61">
        <v>100</v>
      </c>
      <c r="G9" s="61">
        <v>100</v>
      </c>
      <c r="H9" s="61">
        <v>100</v>
      </c>
      <c r="I9" s="62">
        <v>100</v>
      </c>
    </row>
    <row r="10" ht="20.25" customHeight="1">
      <c r="A10" s="58"/>
      <c r="B10" t="s" s="59">
        <v>65</v>
      </c>
      <c r="C10" s="63">
        <f>MROUND(C9*0.86,2.5)</f>
        <v>85</v>
      </c>
      <c r="D10" s="64">
        <f>MROUND(D9*0.86,2.5)</f>
        <v>85</v>
      </c>
      <c r="E10" s="64">
        <f>MROUND(E9*0.86,2.5)</f>
        <v>85</v>
      </c>
      <c r="F10" s="64">
        <f>MROUND(F9*0.86,2.5)</f>
        <v>85</v>
      </c>
      <c r="G10" s="64">
        <f>MROUND(G9*0.86,2.5)</f>
        <v>85</v>
      </c>
      <c r="H10" s="64">
        <f>MROUND(H9*0.86,2.5)</f>
        <v>85</v>
      </c>
      <c r="I10" s="65">
        <f>MROUND(I9*0.86,2.5)</f>
        <v>85</v>
      </c>
    </row>
    <row r="11" ht="21.2" customHeight="1">
      <c r="A11" s="58"/>
      <c r="B11" t="s" s="66">
        <v>66</v>
      </c>
      <c r="C11" s="67">
        <f>MROUND(C9*0.9,2.5)</f>
        <v>90</v>
      </c>
      <c r="D11" s="68">
        <f>MROUND(D9*0.9,2.5)</f>
        <v>90</v>
      </c>
      <c r="E11" s="68">
        <f>MROUND(E9*0.9,2.5)</f>
        <v>90</v>
      </c>
      <c r="F11" s="68">
        <f>MROUND(F9*0.9,2.5)</f>
        <v>90</v>
      </c>
      <c r="G11" s="68">
        <f>MROUND(G9*0.9,2.5)</f>
        <v>90</v>
      </c>
      <c r="H11" s="69">
        <f>MROUND(H9*0.9,2.5)</f>
        <v>90</v>
      </c>
      <c r="I11" s="70">
        <f>MROUND(I9*0.9,2.5)</f>
        <v>90</v>
      </c>
    </row>
    <row r="12" ht="21.2" customHeight="1">
      <c r="A12" s="42"/>
      <c r="B12" s="71"/>
      <c r="C12" s="71"/>
      <c r="D12" s="71"/>
      <c r="E12" s="71"/>
      <c r="F12" s="71"/>
      <c r="G12" s="71"/>
      <c r="H12" s="72"/>
      <c r="I12" s="73"/>
    </row>
    <row r="13" ht="20.25" customHeight="1">
      <c r="A13" s="42"/>
      <c r="B13" s="51"/>
      <c r="C13" s="51"/>
      <c r="D13" s="51"/>
      <c r="E13" s="51"/>
      <c r="F13" s="51"/>
      <c r="G13" s="51"/>
      <c r="H13" s="51"/>
      <c r="I13" s="52"/>
    </row>
    <row r="14" ht="20.25" customHeight="1">
      <c r="A14" s="42"/>
      <c r="B14" s="51"/>
      <c r="C14" s="51"/>
      <c r="D14" s="51"/>
      <c r="E14" s="51"/>
      <c r="F14" s="51"/>
      <c r="G14" s="51"/>
      <c r="H14" s="51"/>
      <c r="I14" s="52"/>
    </row>
    <row r="15" ht="24.75" customHeight="1">
      <c r="A15" s="42"/>
      <c r="B15" t="s" s="74">
        <v>67</v>
      </c>
      <c r="C15" t="s" s="64">
        <f>IF(C9&lt;=150,"3x5x"&amp;C10-5&amp;"kg",IF(C9&gt;150,"3x5x"&amp;C10-10&amp;"kg","error"))</f>
        <v>68</v>
      </c>
      <c r="D15" t="s" s="64">
        <f>IF(D9&lt;=150,"3x5x"&amp;D10-5&amp;"kg",IF(D9&gt;150,"3x5x"&amp;D10-10&amp;"kg","error"))</f>
        <v>68</v>
      </c>
      <c r="E15" t="s" s="64">
        <f>IF(E9&lt;=150,"3x5x"&amp;E10-5&amp;"kg",IF(E9&gt;150,"3x5x"&amp;E10-10&amp;"kg","error"))</f>
        <v>68</v>
      </c>
      <c r="F15" t="s" s="64">
        <f>IF(F9&lt;=150,"3x5x"&amp;F10-5&amp;"kg",IF(F9&gt;150,"3x5x"&amp;F10-10&amp;"kg","error"))</f>
        <v>68</v>
      </c>
      <c r="G15" t="s" s="64">
        <f>IF(G9&lt;=150,"3x5x"&amp;G10-5&amp;"kg",IF(G9&gt;150,"3x5x"&amp;G10-10&amp;"kg","error"))</f>
        <v>68</v>
      </c>
      <c r="H15" t="s" s="64">
        <f>IF(H9&lt;=150,"3x5x"&amp;H10-5&amp;"kg",IF(H9&gt;150,"3x5x"&amp;H10-10&amp;"kg","error"))</f>
        <v>68</v>
      </c>
      <c r="I15" t="s" s="64">
        <f>IF(I9&lt;=150,"3x5x"&amp;I10-5&amp;"kg",IF(I9&gt;150,"3x5x"&amp;I10-10&amp;"kg","error"))</f>
        <v>68</v>
      </c>
    </row>
    <row r="16" ht="20.25" customHeight="1">
      <c r="A16" s="42"/>
      <c r="B16" t="s" s="74">
        <v>69</v>
      </c>
      <c r="C16" t="s" s="64">
        <f>"6x3x"&amp;C11*0.7&amp;"kg"</f>
        <v>70</v>
      </c>
      <c r="D16" t="s" s="64">
        <f>"6x3x"&amp;D11*0.7&amp;"kg"</f>
        <v>70</v>
      </c>
      <c r="E16" t="s" s="64">
        <f>"6x3x"&amp;E11*0.7&amp;"kg"</f>
        <v>70</v>
      </c>
      <c r="F16" t="s" s="64">
        <f>"6x3x"&amp;F11*0.7&amp;"kg"</f>
        <v>70</v>
      </c>
      <c r="G16" t="s" s="64">
        <f>"6x3x"&amp;G11*0.7&amp;"kg"</f>
        <v>70</v>
      </c>
      <c r="H16" t="s" s="64">
        <f>"6x3x"&amp;H11*0.7&amp;"kg"</f>
        <v>70</v>
      </c>
      <c r="I16" t="s" s="75">
        <f>"6x3x"&amp;I11*0.7&amp;"kg"</f>
        <v>70</v>
      </c>
    </row>
    <row r="17" ht="21" customHeight="1">
      <c r="A17" s="42"/>
      <c r="B17" t="s" s="74">
        <v>71</v>
      </c>
      <c r="C17" t="s" s="64">
        <f>IF(C9&lt;=150,"3x5x"&amp;C10-2.5&amp;"kg",IF(C9&gt;150,"3x5x"&amp;C10-5&amp;"kg","error"))</f>
        <v>72</v>
      </c>
      <c r="D17" t="s" s="64">
        <f>IF(D9&lt;=150,"3x5x"&amp;D10-2.5&amp;"kg",IF(D9&gt;150,"3x5x"&amp;D10-5&amp;"kg","error"))</f>
        <v>72</v>
      </c>
      <c r="E17" t="s" s="64">
        <f>IF(E9&lt;=150,"3x5x"&amp;E10-2.5&amp;"kg",IF(E9&gt;150,"3x5x"&amp;E10-5&amp;"kg","error"))</f>
        <v>72</v>
      </c>
      <c r="F17" t="s" s="64">
        <f>IF(F9&lt;=150,"3x5x"&amp;F10-2.5&amp;"kg",IF(F9&gt;150,"3x5x"&amp;F10-5&amp;"kg","error"))</f>
        <v>72</v>
      </c>
      <c r="G17" t="s" s="64">
        <f>IF(G9&lt;=150,"3x5x"&amp;G10-2.5&amp;"kg",IF(G9&gt;150,"3x5x"&amp;G10-5&amp;"kg","error"))</f>
        <v>72</v>
      </c>
      <c r="H17" t="s" s="64">
        <f>IF(H9&lt;=150,"3x5x"&amp;H10-2.5&amp;"kg",IF(H9&gt;150,"3x5x"&amp;H10-5&amp;"kg","error"))</f>
        <v>72</v>
      </c>
      <c r="I17" t="s" s="75">
        <f>IF(I9&lt;=150,"3x5x"&amp;I10-2.5&amp;"kg",IF(I9&gt;150,"3x5x"&amp;I10-5&amp;"kg","error"))</f>
        <v>72</v>
      </c>
    </row>
    <row r="18" ht="20.25" customHeight="1">
      <c r="A18" s="42"/>
      <c r="B18" t="s" s="74">
        <v>73</v>
      </c>
      <c r="C18" t="s" s="64">
        <f>"6x3x"&amp;C11*0.72&amp;"kg"</f>
        <v>74</v>
      </c>
      <c r="D18" t="s" s="64">
        <f>"6x3x"&amp;D11*0.72&amp;"kg"</f>
        <v>74</v>
      </c>
      <c r="E18" t="s" s="64">
        <f>"6x3x"&amp;E11*0.72&amp;"kg"</f>
        <v>74</v>
      </c>
      <c r="F18" t="s" s="64">
        <f>"6x3x"&amp;F11*0.72&amp;"kg"</f>
        <v>74</v>
      </c>
      <c r="G18" t="s" s="64">
        <f>"6x3x"&amp;G11*0.72&amp;"kg"</f>
        <v>74</v>
      </c>
      <c r="H18" t="s" s="64">
        <f>"6x3x"&amp;H11*0.72&amp;"kg"</f>
        <v>74</v>
      </c>
      <c r="I18" t="s" s="75">
        <f>"6x3x"&amp;I11*0.72&amp;"kg"</f>
        <v>74</v>
      </c>
    </row>
    <row r="19" ht="19.5" customHeight="1">
      <c r="A19" s="42"/>
      <c r="B19" t="s" s="74">
        <v>75</v>
      </c>
      <c r="C19" t="s" s="64">
        <f>IF(C9&lt;=150,"3x5x"&amp;C10&amp;"kg",IF(C9&gt;150,"3x5x"&amp;C10&amp;"kg","error"))</f>
        <v>76</v>
      </c>
      <c r="D19" t="s" s="64">
        <f>IF(D9&lt;=150,"3x5x"&amp;D10&amp;"kg",IF(D9&gt;150,"3x5x"&amp;D10&amp;"kg","error"))</f>
        <v>76</v>
      </c>
      <c r="E19" t="s" s="64">
        <f>IF(E9&lt;=150,"3x5x"&amp;E10&amp;"kg",IF(E9&gt;150,"3x5x"&amp;E10&amp;"kg","error"))</f>
        <v>76</v>
      </c>
      <c r="F19" t="s" s="64">
        <f>IF(F9&lt;=150,"3x5x"&amp;F10&amp;"kg",IF(F9&gt;150,"3x5x"&amp;F10&amp;"kg","error"))</f>
        <v>76</v>
      </c>
      <c r="G19" t="s" s="64">
        <f>IF(G9&lt;=150,"3x5x"&amp;G10&amp;"kg",IF(G9&gt;150,"3x5x"&amp;G10&amp;"kg","error"))</f>
        <v>76</v>
      </c>
      <c r="H19" t="s" s="64">
        <f>IF(H9&lt;=150,"3x5x"&amp;H10&amp;"kg",IF(H9&gt;150,"3x5x"&amp;H10&amp;"kg","error"))</f>
        <v>76</v>
      </c>
      <c r="I19" t="s" s="75">
        <f>IF(I9&lt;=150,"3x5x"&amp;I10&amp;"kg",IF(I9&gt;150,"3x5x"&amp;I10&amp;"kg","error"))</f>
        <v>76</v>
      </c>
    </row>
    <row r="20" ht="20.25" customHeight="1">
      <c r="A20" s="42"/>
      <c r="B20" t="s" s="74">
        <v>77</v>
      </c>
      <c r="C20" t="s" s="64">
        <f>"6x3x"&amp;C11*0.74&amp;"kg"</f>
        <v>78</v>
      </c>
      <c r="D20" t="s" s="64">
        <f>"6x3x"&amp;D11*0.74&amp;"kg"</f>
        <v>78</v>
      </c>
      <c r="E20" t="s" s="64">
        <f>"6x3x"&amp;E11*0.74&amp;"kg"</f>
        <v>78</v>
      </c>
      <c r="F20" t="s" s="64">
        <f>"6x3x"&amp;F11*0.74&amp;"kg"</f>
        <v>78</v>
      </c>
      <c r="G20" t="s" s="64">
        <f>"6x3x"&amp;G11*0.74&amp;"kg"</f>
        <v>78</v>
      </c>
      <c r="H20" t="s" s="64">
        <f>"6x3x"&amp;H11*0.74&amp;"kg"</f>
        <v>78</v>
      </c>
      <c r="I20" t="s" s="75">
        <f>"6x3x"&amp;I11*0.74&amp;"kg"</f>
        <v>78</v>
      </c>
    </row>
    <row r="21" ht="23.25" customHeight="1">
      <c r="A21" s="42"/>
      <c r="B21" t="s" s="74">
        <v>79</v>
      </c>
      <c r="C21" t="s" s="64">
        <f>IF(C9&lt;=150,"3x3x"&amp;C11-5&amp;"kg",IF(C9&gt;150,"3x3x"&amp;C11-10&amp;"kg","error"))</f>
        <v>80</v>
      </c>
      <c r="D21" t="s" s="64">
        <f>IF(D9&lt;=150,"3x3x"&amp;D11-5&amp;"kg",IF(D9&gt;150,"3x3x"&amp;D11-10&amp;"kg","error"))</f>
        <v>80</v>
      </c>
      <c r="E21" t="s" s="64">
        <f>IF(E9&lt;=150,"3x3x"&amp;E11-5&amp;"kg",IF(E9&gt;150,"3x3x"&amp;E11-10&amp;"kg","error"))</f>
        <v>80</v>
      </c>
      <c r="F21" t="s" s="64">
        <f>IF(F9&lt;=150,"3x3x"&amp;F11-5&amp;"kg",IF(F9&gt;150,"3x3x"&amp;F11-10&amp;"kg","error"))</f>
        <v>80</v>
      </c>
      <c r="G21" t="s" s="64">
        <f>IF(G9&lt;=150,"3x3x"&amp;G11-5&amp;"kg",IF(G9&gt;150,"3x3x"&amp;G11-10&amp;"kg","error"))</f>
        <v>80</v>
      </c>
      <c r="H21" t="s" s="64">
        <f>IF(H9&lt;=150,"3x3x"&amp;H11-5&amp;"kg",IF(H9&gt;150,"3x3x"&amp;H11-10&amp;"kg","error"))</f>
        <v>80</v>
      </c>
      <c r="I21" t="s" s="75">
        <f>IF(I9&lt;=150,"3x3x"&amp;I11-5&amp;"kg",IF(I9&gt;150,"3x3x"&amp;I11-10&amp;"kg","error"))</f>
        <v>80</v>
      </c>
    </row>
    <row r="22" ht="20.25" customHeight="1">
      <c r="A22" s="42"/>
      <c r="B22" t="s" s="74">
        <v>81</v>
      </c>
      <c r="C22" t="s" s="64">
        <f>"6x3x"&amp;C11*0.76&amp;"kg"</f>
        <v>82</v>
      </c>
      <c r="D22" t="s" s="64">
        <f>"6x3x"&amp;D11*0.76&amp;"kg"</f>
        <v>82</v>
      </c>
      <c r="E22" t="s" s="64">
        <f>"6x3x"&amp;E11*0.76&amp;"kg"</f>
        <v>82</v>
      </c>
      <c r="F22" t="s" s="64">
        <f>"6x3x"&amp;F11*0.76&amp;"kg"</f>
        <v>82</v>
      </c>
      <c r="G22" t="s" s="64">
        <f>"6x3x"&amp;G11*0.76&amp;"kg"</f>
        <v>82</v>
      </c>
      <c r="H22" t="s" s="64">
        <f>"6x3x"&amp;H11*0.76&amp;"kg"</f>
        <v>82</v>
      </c>
      <c r="I22" t="s" s="75">
        <f>"6x3x"&amp;I11*0.76&amp;"kg"</f>
        <v>82</v>
      </c>
    </row>
    <row r="23" ht="27.75" customHeight="1">
      <c r="A23" s="42"/>
      <c r="B23" t="s" s="74">
        <v>83</v>
      </c>
      <c r="C23" t="s" s="64">
        <f>IF(C9&lt;=150,"3x3x"&amp;C11-2.5&amp;"kg",IF(C9&gt;150,"3x3x"&amp;C11-5&amp;"kg","error"))</f>
        <v>84</v>
      </c>
      <c r="D23" t="s" s="64">
        <f>IF(D9&lt;=150,"3x3x"&amp;D11-2.5&amp;"kg",IF(D9&gt;150,"3x3x"&amp;D11-5&amp;"kg","error"))</f>
        <v>84</v>
      </c>
      <c r="E23" t="s" s="64">
        <f>IF(E9&lt;=150,"3x3x"&amp;E11-2.5&amp;"kg",IF(E9&gt;150,"3x3x"&amp;E11-5&amp;"kg","error"))</f>
        <v>84</v>
      </c>
      <c r="F23" t="s" s="64">
        <f>IF(F9&lt;=150,"3x3x"&amp;F11-2.5&amp;"kg",IF(F9&gt;150,"3x3x"&amp;F11-5&amp;"kg","error"))</f>
        <v>84</v>
      </c>
      <c r="G23" t="s" s="64">
        <f>IF(G9&lt;=150,"3x3x"&amp;G11-2.5&amp;"kg",IF(G9&gt;150,"3x3x"&amp;G11-5&amp;"kg","error"))</f>
        <v>84</v>
      </c>
      <c r="H23" t="s" s="64">
        <f>IF(H9&lt;=150,"3x3x"&amp;H11-2.5&amp;"kg",IF(H9&gt;150,"3x3x"&amp;H11-5&amp;"kg","error"))</f>
        <v>84</v>
      </c>
      <c r="I23" t="s" s="75">
        <f>IF(I9&lt;=150,"3x3x"&amp;I11-2.5&amp;"kg",IF(I9&gt;150,"3x3x"&amp;I11-5&amp;"kg","error"))</f>
        <v>84</v>
      </c>
    </row>
    <row r="24" ht="18" customHeight="1">
      <c r="A24" s="42"/>
      <c r="B24" t="s" s="74">
        <v>85</v>
      </c>
      <c r="C24" t="s" s="64">
        <f>"6x3x"&amp;C11*0.78&amp;"kg"</f>
        <v>86</v>
      </c>
      <c r="D24" t="s" s="64">
        <f>"6x3x"&amp;D11*0.78&amp;"kg"</f>
        <v>86</v>
      </c>
      <c r="E24" t="s" s="64">
        <f>"6x3x"&amp;E11*0.78&amp;"kg"</f>
        <v>86</v>
      </c>
      <c r="F24" t="s" s="64">
        <f>"6x3x"&amp;F11*0.78&amp;"kg"</f>
        <v>86</v>
      </c>
      <c r="G24" t="s" s="64">
        <f>"6x3x"&amp;G11*0.78&amp;"kg"</f>
        <v>86</v>
      </c>
      <c r="H24" t="s" s="64">
        <f>"6x3x"&amp;H11*0.78&amp;"kg"</f>
        <v>86</v>
      </c>
      <c r="I24" t="s" s="75">
        <f>"6x3x"&amp;I11*0.78&amp;"kg"</f>
        <v>86</v>
      </c>
    </row>
    <row r="25" ht="20.25" customHeight="1">
      <c r="A25" s="42"/>
      <c r="B25" t="s" s="74">
        <v>87</v>
      </c>
      <c r="C25" t="s" s="64">
        <f>IF(C9&lt;=150,"3x3x"&amp;C11&amp;"kg",IF(C9&gt;150,"3x3x"&amp;C11&amp;"kg","error"))</f>
        <v>88</v>
      </c>
      <c r="D25" t="s" s="64">
        <f>IF(D9&lt;=150,"3x3x"&amp;D11&amp;"kg",IF(D9&gt;150,"3x3x"&amp;D11&amp;"kg","error"))</f>
        <v>88</v>
      </c>
      <c r="E25" t="s" s="64">
        <f>IF(E9&lt;=150,"3x3x"&amp;E11&amp;"kg",IF(E9&gt;150,"3x3x"&amp;E11&amp;"kg","error"))</f>
        <v>88</v>
      </c>
      <c r="F25" t="s" s="64">
        <f>IF(F9&lt;=150,"3x3x"&amp;F11&amp;"kg",IF(F9&gt;150,"3x3x"&amp;F11&amp;"kg","error"))</f>
        <v>88</v>
      </c>
      <c r="G25" t="s" s="64">
        <f>IF(G9&lt;=150,"3x3x"&amp;G11&amp;"kg",IF(G9&gt;150,"3x3x"&amp;G11&amp;"kg","error"))</f>
        <v>88</v>
      </c>
      <c r="H25" t="s" s="64">
        <f>IF(H9&lt;=150,"3x3x"&amp;H11&amp;"kg",IF(H9&gt;150,"3x3x"&amp;H11&amp;"kg","error"))</f>
        <v>88</v>
      </c>
      <c r="I25" t="s" s="75">
        <f>IF(I9&lt;=150,"3x3x"&amp;I11&amp;"kg",IF(I9&gt;150,"3x3x"&amp;I11&amp;"kg","error"))</f>
        <v>88</v>
      </c>
    </row>
    <row r="26" ht="22.5" customHeight="1">
      <c r="A26" s="42"/>
      <c r="B26" t="s" s="74">
        <v>89</v>
      </c>
      <c r="C26" t="s" s="64">
        <f>"6x3x"&amp;C11*0.8&amp;"kg"</f>
        <v>90</v>
      </c>
      <c r="D26" t="s" s="64">
        <f>"6x3x"&amp;D11*0.8&amp;"kg"</f>
        <v>90</v>
      </c>
      <c r="E26" t="s" s="64">
        <f>"6x3x"&amp;E11*0.8&amp;"kg"</f>
        <v>90</v>
      </c>
      <c r="F26" t="s" s="64">
        <f>"6x3x"&amp;F11*0.8&amp;"kg"</f>
        <v>90</v>
      </c>
      <c r="G26" t="s" s="64">
        <f>"6x3x"&amp;G11*0.8&amp;"kg"</f>
        <v>90</v>
      </c>
      <c r="H26" t="s" s="64">
        <f>"6x3x"&amp;H11*0.8&amp;"kg"</f>
        <v>90</v>
      </c>
      <c r="I26" t="s" s="75">
        <f>"6x3x"&amp;I11*0.8&amp;"kg"</f>
        <v>90</v>
      </c>
    </row>
  </sheetData>
  <mergeCells count="2">
    <mergeCell ref="B3:I5"/>
    <mergeCell ref="A1:I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